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mando\Downloads\formatos\PRODUCCIÓN\"/>
    </mc:Choice>
  </mc:AlternateContent>
  <xr:revisionPtr revIDLastSave="0" documentId="13_ncr:1_{D1E06C79-A262-428B-827D-CC71611E8E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1" l="1"/>
  <c r="C12" i="1"/>
  <c r="N22" i="1" l="1"/>
  <c r="M22" i="1"/>
  <c r="L22" i="1"/>
  <c r="K22" i="1"/>
  <c r="J22" i="1"/>
  <c r="I22" i="1"/>
  <c r="H22" i="1"/>
  <c r="G22" i="1"/>
  <c r="F22" i="1"/>
  <c r="E22" i="1"/>
  <c r="D22" i="1"/>
  <c r="C22" i="1"/>
  <c r="N12" i="1"/>
  <c r="M12" i="1"/>
  <c r="N7" i="1" s="1"/>
  <c r="L12" i="1"/>
  <c r="M7" i="1" s="1"/>
  <c r="K12" i="1"/>
  <c r="L7" i="1" s="1"/>
  <c r="J12" i="1"/>
  <c r="K7" i="1" s="1"/>
  <c r="I12" i="1"/>
  <c r="J7" i="1" s="1"/>
  <c r="H12" i="1"/>
  <c r="I7" i="1" s="1"/>
  <c r="G12" i="1"/>
  <c r="H7" i="1" s="1"/>
  <c r="F12" i="1"/>
  <c r="G7" i="1" s="1"/>
  <c r="E12" i="1"/>
  <c r="F7" i="1" s="1"/>
  <c r="D12" i="1"/>
  <c r="E7" i="1" s="1"/>
  <c r="D7" i="1"/>
  <c r="D8" i="1"/>
  <c r="E8" i="1" s="1"/>
  <c r="F8" i="1" s="1"/>
  <c r="G8" i="1" s="1"/>
  <c r="H8" i="1" s="1"/>
  <c r="I8" i="1" s="1"/>
  <c r="J8" i="1" s="1"/>
  <c r="K8" i="1" s="1"/>
  <c r="L8" i="1" s="1"/>
  <c r="M8" i="1" s="1"/>
  <c r="N8" i="1" s="1"/>
  <c r="N18" i="1" l="1"/>
  <c r="M18" i="1"/>
  <c r="L18" i="1"/>
  <c r="K18" i="1"/>
  <c r="J18" i="1"/>
  <c r="I18" i="1"/>
  <c r="H18" i="1"/>
  <c r="G18" i="1"/>
  <c r="F18" i="1"/>
  <c r="E18" i="1"/>
  <c r="D18" i="1"/>
  <c r="C18" i="1"/>
  <c r="N16" i="1"/>
  <c r="M16" i="1"/>
  <c r="L16" i="1"/>
  <c r="K16" i="1"/>
  <c r="J16" i="1"/>
  <c r="I16" i="1"/>
  <c r="H16" i="1"/>
  <c r="G16" i="1"/>
  <c r="F16" i="1"/>
  <c r="E16" i="1"/>
  <c r="D16" i="1"/>
  <c r="C27" i="1"/>
  <c r="C10" i="1"/>
  <c r="D10" i="1" l="1"/>
  <c r="D14" i="1" s="1"/>
  <c r="C14" i="1"/>
  <c r="C20" i="1" s="1"/>
  <c r="C24" i="1" s="1"/>
  <c r="C28" i="1"/>
  <c r="C26" i="1" l="1"/>
  <c r="E10" i="1"/>
  <c r="E14" i="1" s="1"/>
  <c r="D26" i="1"/>
  <c r="D20" i="1"/>
  <c r="D24" i="1" s="1"/>
  <c r="D28" i="1"/>
  <c r="D27" i="1"/>
  <c r="F10" i="1" l="1"/>
  <c r="F14" i="1" s="1"/>
  <c r="E26" i="1"/>
  <c r="E20" i="1"/>
  <c r="E24" i="1" s="1"/>
  <c r="E27" i="1"/>
  <c r="E28" i="1"/>
  <c r="G10" i="1" l="1"/>
  <c r="G14" i="1" s="1"/>
  <c r="F20" i="1"/>
  <c r="F24" i="1" s="1"/>
  <c r="F26" i="1"/>
  <c r="F27" i="1"/>
  <c r="F28" i="1"/>
  <c r="H10" i="1" l="1"/>
  <c r="H14" i="1" s="1"/>
  <c r="G20" i="1"/>
  <c r="G24" i="1" s="1"/>
  <c r="G26" i="1"/>
  <c r="G28" i="1"/>
  <c r="G27" i="1"/>
  <c r="I10" i="1" l="1"/>
  <c r="I14" i="1" s="1"/>
  <c r="H20" i="1"/>
  <c r="H24" i="1" s="1"/>
  <c r="H26" i="1"/>
  <c r="H28" i="1"/>
  <c r="H27" i="1"/>
  <c r="J10" i="1" l="1"/>
  <c r="J14" i="1" s="1"/>
  <c r="I20" i="1"/>
  <c r="I24" i="1" s="1"/>
  <c r="I26" i="1"/>
  <c r="I28" i="1"/>
  <c r="I27" i="1"/>
  <c r="K10" i="1" l="1"/>
  <c r="K14" i="1" s="1"/>
  <c r="J20" i="1"/>
  <c r="J24" i="1" s="1"/>
  <c r="J26" i="1"/>
  <c r="J28" i="1"/>
  <c r="J27" i="1"/>
  <c r="L10" i="1" l="1"/>
  <c r="L14" i="1" s="1"/>
  <c r="K20" i="1"/>
  <c r="K24" i="1" s="1"/>
  <c r="K26" i="1"/>
  <c r="K28" i="1"/>
  <c r="K27" i="1"/>
  <c r="M10" i="1" l="1"/>
  <c r="M14" i="1" s="1"/>
  <c r="L20" i="1"/>
  <c r="L24" i="1" s="1"/>
  <c r="L26" i="1"/>
  <c r="L27" i="1"/>
  <c r="L28" i="1"/>
  <c r="N10" i="1" l="1"/>
  <c r="N14" i="1" s="1"/>
  <c r="M20" i="1"/>
  <c r="M24" i="1" s="1"/>
  <c r="M26" i="1"/>
  <c r="M28" i="1"/>
  <c r="M27" i="1"/>
  <c r="N20" i="1" l="1"/>
  <c r="N24" i="1" s="1"/>
  <c r="N26" i="1"/>
  <c r="N27" i="1"/>
  <c r="N28" i="1"/>
</calcChain>
</file>

<file path=xl/sharedStrings.xml><?xml version="1.0" encoding="utf-8"?>
<sst xmlns="http://schemas.openxmlformats.org/spreadsheetml/2006/main" count="32" uniqueCount="31">
  <si>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</si>
  <si>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</si>
  <si>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</si>
  <si>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</si>
  <si>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</si>
  <si>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</si>
  <si>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</si>
  <si>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</si>
  <si>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</si>
  <si>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</si>
  <si>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</si>
  <si>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</si>
  <si>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Inventario Inicial</t>
  </si>
  <si>
    <t>Compras</t>
  </si>
  <si>
    <t>Total de Materias Primas</t>
  </si>
  <si>
    <t>Inventario Final de Materias Primas</t>
  </si>
  <si>
    <t>Costo de Materias Primas</t>
  </si>
  <si>
    <t>Detalle</t>
  </si>
  <si>
    <t>MATERIA PRIMA</t>
  </si>
  <si>
    <t>MANO DE OBRA</t>
  </si>
  <si>
    <t>Mano de Obra Directa</t>
  </si>
  <si>
    <t>Costos de Fabricación</t>
  </si>
  <si>
    <t>Costo Unit. MP</t>
  </si>
  <si>
    <t>Costo Unit. Mano de Obra</t>
  </si>
  <si>
    <t>Costo Unit. Gastos de Fabricación</t>
  </si>
  <si>
    <t xml:space="preserve">Producción Mensual Kg. </t>
  </si>
  <si>
    <t>Total Costo de Producción</t>
  </si>
  <si>
    <t>Costos Unitarios Mensuales</t>
  </si>
  <si>
    <t>Costos Unitarios Individuales</t>
  </si>
  <si>
    <t>Calculo del Costo de Producción</t>
  </si>
  <si>
    <t>Completar celdas en verde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</si>
</sst>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$&quot;\ * #,##0.00_ ;_ &quot;$&quot;\ * \-#,##0.00_ ;_ &quot;$&quot;\ * &quot;-&quot;??_ ;_ @_ "/>
    <numFmt numFmtId="165" formatCode="_ &quot;$&quot;\ * #,##0_ ;_ &quot;$&quot;\ * \-#,##0_ ;_ &quot;$&quot;\ 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/>
      <right/>
      <top/>
      <bottom style="thin">
        <color rgb="FFC8C8C8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/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6" fillId="0" borderId="0" xfId="0" applyFont="1"/>
    <xf numFmtId="0" fontId="6" fillId="4" borderId="3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vertical="center"/>
    </xf>
    <xf numFmtId="0" fontId="9" fillId="4" borderId="9" xfId="0" applyFont="1" applyFill="1" applyBorder="1" applyAlignment="1">
      <alignment horizontal="center"/>
    </xf>
    <xf numFmtId="0" fontId="3" fillId="0" borderId="0" xfId="0" applyFont="1" applyAlignment="1">
      <alignment vertical="center" wrapText="1"/>
    </xf>
    <xf numFmtId="0" fontId="0" fillId="0" borderId="10" xfId="0" applyBorder="1"/>
    <xf numFmtId="0" fontId="6" fillId="2" borderId="3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165" fontId="6" fillId="2" borderId="2" xfId="1" applyNumberFormat="1" applyFont="1" applyFill="1" applyBorder="1" applyAlignment="1">
      <alignment horizontal="center" vertical="center"/>
    </xf>
    <xf numFmtId="165" fontId="4" fillId="0" borderId="0" xfId="1" applyNumberFormat="1" applyFont="1" applyBorder="1" applyAlignment="1">
      <alignment vertical="center" wrapText="1"/>
    </xf>
    <xf numFmtId="165" fontId="6" fillId="4" borderId="2" xfId="1" applyNumberFormat="1" applyFont="1" applyFill="1" applyBorder="1" applyAlignment="1">
      <alignment horizontal="center" vertical="center"/>
    </xf>
    <xf numFmtId="165" fontId="8" fillId="0" borderId="0" xfId="1" applyNumberFormat="1" applyFont="1"/>
    <xf numFmtId="165" fontId="8" fillId="0" borderId="0" xfId="1" applyNumberFormat="1" applyFont="1" applyAlignment="1">
      <alignment vertical="center"/>
    </xf>
    <xf numFmtId="165" fontId="0" fillId="0" borderId="0" xfId="1" applyNumberFormat="1" applyFont="1"/>
    <xf numFmtId="165" fontId="6" fillId="0" borderId="0" xfId="1" applyNumberFormat="1" applyFont="1" applyFill="1" applyBorder="1" applyAlignment="1">
      <alignment horizontal="center" vertical="center"/>
    </xf>
    <xf numFmtId="165" fontId="2" fillId="0" borderId="0" xfId="1" applyNumberFormat="1" applyFont="1" applyFill="1" applyBorder="1" applyAlignment="1">
      <alignment horizontal="center" vertical="center"/>
    </xf>
    <xf numFmtId="164" fontId="9" fillId="4" borderId="9" xfId="1" applyFont="1" applyFill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2" fillId="3" borderId="4" xfId="0" applyFont="1" applyFill="1" applyBorder="1" applyAlignment="1">
      <alignment horizontal="center" vertical="center" textRotation="255" wrapText="1"/>
    </xf>
    <xf numFmtId="0" fontId="2" fillId="3" borderId="7" xfId="0" applyFont="1" applyFill="1" applyBorder="1" applyAlignment="1">
      <alignment horizontal="center" vertical="center" textRotation="255" wrapText="1"/>
    </xf>
    <xf numFmtId="0" fontId="2" fillId="3" borderId="5" xfId="0" applyFont="1" applyFill="1" applyBorder="1" applyAlignment="1">
      <alignment horizontal="center" vertical="center" textRotation="255" wrapText="1"/>
    </xf>
    <xf numFmtId="0" fontId="2" fillId="3" borderId="1" xfId="0" applyFont="1" applyFill="1" applyBorder="1" applyAlignment="1">
      <alignment horizontal="center" vertical="center" textRotation="255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colors>
    <mruColors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Materia Prima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Hoja1!$B$14</c:f>
              <c:strCache>
                <c:ptCount val="1"/>
                <c:pt idx="0">
                  <c:v>Costo de Materias Primas</c:v>
                </c:pt>
              </c:strCache>
            </c:strRef>
          </c:tx>
          <c:cat>
            <c:strRef>
              <c:f>Hoja1!$C$6:$N$6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Hoja1!$C$14:$N$14</c:f>
              <c:numCache>
                <c:formatCode>_ "$"\ * #,##0_ ;_ "$"\ * \-#,##0_ ;_ "$"\ * "-"??_ ;_ @_ </c:formatCode>
                <c:ptCount val="12"/>
                <c:pt idx="0">
                  <c:v>944</c:v>
                </c:pt>
                <c:pt idx="1">
                  <c:v>2003</c:v>
                </c:pt>
                <c:pt idx="2">
                  <c:v>2429</c:v>
                </c:pt>
                <c:pt idx="3">
                  <c:v>2048</c:v>
                </c:pt>
                <c:pt idx="4">
                  <c:v>3286</c:v>
                </c:pt>
                <c:pt idx="5">
                  <c:v>3879</c:v>
                </c:pt>
                <c:pt idx="6">
                  <c:v>4792</c:v>
                </c:pt>
                <c:pt idx="7">
                  <c:v>5611</c:v>
                </c:pt>
                <c:pt idx="8">
                  <c:v>5137</c:v>
                </c:pt>
                <c:pt idx="9">
                  <c:v>6815</c:v>
                </c:pt>
                <c:pt idx="10">
                  <c:v>5133</c:v>
                </c:pt>
                <c:pt idx="11">
                  <c:v>7072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6B-45DD-9EF8-45E1EDEFF5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283016"/>
        <c:axId val="161284192"/>
      </c:lineChart>
      <c:lineChart>
        <c:grouping val="standard"/>
        <c:varyColors val="0"/>
        <c:ser>
          <c:idx val="1"/>
          <c:order val="1"/>
          <c:tx>
            <c:strRef>
              <c:f>Hoja1!$A$22</c:f>
              <c:strCache>
                <c:ptCount val="1"/>
                <c:pt idx="0">
                  <c:v>Producción Mensual Kg. </c:v>
                </c:pt>
              </c:strCache>
            </c:strRef>
          </c:tx>
          <c:cat>
            <c:strRef>
              <c:f>Hoja1!$C$6:$N$6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Hoja1!$C$22:$N$22</c:f>
              <c:numCache>
                <c:formatCode>_ "$"\ * #,##0_ ;_ "$"\ * \-#,##0_ ;_ "$"\ * "-"??_ ;_ @_ </c:formatCode>
                <c:ptCount val="12"/>
                <c:pt idx="0">
                  <c:v>3214</c:v>
                </c:pt>
                <c:pt idx="1">
                  <c:v>3256</c:v>
                </c:pt>
                <c:pt idx="2">
                  <c:v>3395</c:v>
                </c:pt>
                <c:pt idx="3">
                  <c:v>3345</c:v>
                </c:pt>
                <c:pt idx="4">
                  <c:v>3430</c:v>
                </c:pt>
                <c:pt idx="5">
                  <c:v>3204</c:v>
                </c:pt>
                <c:pt idx="6">
                  <c:v>3394</c:v>
                </c:pt>
                <c:pt idx="7">
                  <c:v>3285</c:v>
                </c:pt>
                <c:pt idx="8">
                  <c:v>3234</c:v>
                </c:pt>
                <c:pt idx="9">
                  <c:v>3431</c:v>
                </c:pt>
                <c:pt idx="10">
                  <c:v>3380</c:v>
                </c:pt>
                <c:pt idx="11">
                  <c:v>3378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96B-45DD-9EF8-45E1EDEFF5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281056"/>
        <c:axId val="161284584"/>
      </c:lineChart>
      <c:catAx>
        <c:axId val="16128301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050" b="1"/>
            </a:pPr>
            <a:endParaRPr lang="en-US"/>
          </a:p>
        </c:txPr>
        <c:crossAx val="161284192"/>
        <c:crosses val="autoZero"/>
        <c:auto val="1"/>
        <c:lblAlgn val="ctr"/>
        <c:lblOffset val="100"/>
        <c:noMultiLvlLbl val="0"/>
      </c:catAx>
      <c:valAx>
        <c:axId val="161284192"/>
        <c:scaling>
          <c:orientation val="minMax"/>
        </c:scaling>
        <c:delete val="0"/>
        <c:axPos val="l"/>
        <c:majorGridlines/>
        <c:numFmt formatCode="_ &quot;$&quot;\ * #,##0_ ;_ &quot;$&quot;\ * \-#,##0_ ;_ &quot;$&quot;\ * &quot;-&quot;??_ ;_ @_ " sourceLinked="1"/>
        <c:majorTickMark val="none"/>
        <c:minorTickMark val="none"/>
        <c:tickLblPos val="nextTo"/>
        <c:crossAx val="161283016"/>
        <c:crosses val="autoZero"/>
        <c:crossBetween val="between"/>
      </c:valAx>
      <c:valAx>
        <c:axId val="161284584"/>
        <c:scaling>
          <c:orientation val="minMax"/>
        </c:scaling>
        <c:delete val="0"/>
        <c:axPos val="r"/>
        <c:numFmt formatCode="_ &quot;$&quot;\ * #,##0_ ;_ &quot;$&quot;\ * \-#,##0_ ;_ &quot;$&quot;\ * &quot;-&quot;??_ ;_ @_ 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n-US"/>
          </a:p>
        </c:txPr>
        <c:crossAx val="161281056"/>
        <c:crosses val="max"/>
        <c:crossBetween val="between"/>
      </c:valAx>
      <c:catAx>
        <c:axId val="1612810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1284584"/>
        <c:crosses val="autoZero"/>
        <c:auto val="1"/>
        <c:lblAlgn val="ctr"/>
        <c:lblOffset val="100"/>
        <c:noMultiLvlLbl val="0"/>
      </c:catAx>
    </c:plotArea>
    <c:legend>
      <c:legendPos val="b"/>
      <c:overlay val="0"/>
      <c:txPr>
        <a:bodyPr/>
        <a:lstStyle/>
        <a:p>
          <a:pPr>
            <a:defRPr b="1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Mano</a:t>
            </a:r>
            <a:r>
              <a:rPr lang="en-US" baseline="0"/>
              <a:t> de Obra</a:t>
            </a:r>
            <a:endParaRPr lang="en-US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Hoja1!$B$16</c:f>
              <c:strCache>
                <c:ptCount val="1"/>
                <c:pt idx="0">
                  <c:v>Mano de Obra Directa</c:v>
                </c:pt>
              </c:strCache>
            </c:strRef>
          </c:tx>
          <c:cat>
            <c:strRef>
              <c:f>Hoja1!$C$6:$N$6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Hoja1!$C$16:$N$16</c:f>
              <c:numCache>
                <c:formatCode>_ "$"\ * #,##0_ ;_ "$"\ * \-#,##0_ ;_ "$"\ * "-"??_ ;_ @_ </c:formatCode>
                <c:ptCount val="12"/>
                <c:pt idx="0">
                  <c:v>1429</c:v>
                </c:pt>
                <c:pt idx="1">
                  <c:v>1471</c:v>
                </c:pt>
                <c:pt idx="2">
                  <c:v>1553</c:v>
                </c:pt>
                <c:pt idx="3">
                  <c:v>1354</c:v>
                </c:pt>
                <c:pt idx="4">
                  <c:v>1422</c:v>
                </c:pt>
                <c:pt idx="5">
                  <c:v>1309</c:v>
                </c:pt>
                <c:pt idx="6">
                  <c:v>1487</c:v>
                </c:pt>
                <c:pt idx="7">
                  <c:v>1501</c:v>
                </c:pt>
                <c:pt idx="8">
                  <c:v>1373</c:v>
                </c:pt>
                <c:pt idx="9">
                  <c:v>1357</c:v>
                </c:pt>
                <c:pt idx="10">
                  <c:v>1533</c:v>
                </c:pt>
                <c:pt idx="11">
                  <c:v>1498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704-44AB-BA47-A889648C82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285368"/>
        <c:axId val="161285760"/>
      </c:lineChart>
      <c:lineChart>
        <c:grouping val="standard"/>
        <c:varyColors val="0"/>
        <c:ser>
          <c:idx val="1"/>
          <c:order val="1"/>
          <c:tx>
            <c:strRef>
              <c:f>Hoja1!$A$22</c:f>
              <c:strCache>
                <c:ptCount val="1"/>
                <c:pt idx="0">
                  <c:v>Producción Mensual Kg. </c:v>
                </c:pt>
              </c:strCache>
            </c:strRef>
          </c:tx>
          <c:cat>
            <c:strRef>
              <c:f>Hoja1!$C$6:$N$6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Hoja1!$C$22:$N$22</c:f>
              <c:numCache>
                <c:formatCode>_ "$"\ * #,##0_ ;_ "$"\ * \-#,##0_ ;_ "$"\ * "-"??_ ;_ @_ </c:formatCode>
                <c:ptCount val="12"/>
                <c:pt idx="0">
                  <c:v>3214</c:v>
                </c:pt>
                <c:pt idx="1">
                  <c:v>3256</c:v>
                </c:pt>
                <c:pt idx="2">
                  <c:v>3395</c:v>
                </c:pt>
                <c:pt idx="3">
                  <c:v>3345</c:v>
                </c:pt>
                <c:pt idx="4">
                  <c:v>3430</c:v>
                </c:pt>
                <c:pt idx="5">
                  <c:v>3204</c:v>
                </c:pt>
                <c:pt idx="6">
                  <c:v>3394</c:v>
                </c:pt>
                <c:pt idx="7">
                  <c:v>3285</c:v>
                </c:pt>
                <c:pt idx="8">
                  <c:v>3234</c:v>
                </c:pt>
                <c:pt idx="9">
                  <c:v>3431</c:v>
                </c:pt>
                <c:pt idx="10">
                  <c:v>3380</c:v>
                </c:pt>
                <c:pt idx="11">
                  <c:v>3378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704-44AB-BA47-A889648C82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286544"/>
        <c:axId val="161286152"/>
      </c:lineChart>
      <c:catAx>
        <c:axId val="16128536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050" b="1"/>
            </a:pPr>
            <a:endParaRPr lang="en-US"/>
          </a:p>
        </c:txPr>
        <c:crossAx val="161285760"/>
        <c:crosses val="autoZero"/>
        <c:auto val="1"/>
        <c:lblAlgn val="ctr"/>
        <c:lblOffset val="100"/>
        <c:noMultiLvlLbl val="0"/>
      </c:catAx>
      <c:valAx>
        <c:axId val="161285760"/>
        <c:scaling>
          <c:orientation val="minMax"/>
        </c:scaling>
        <c:delete val="0"/>
        <c:axPos val="l"/>
        <c:majorGridlines/>
        <c:numFmt formatCode="_ &quot;$&quot;\ * #,##0_ ;_ &quot;$&quot;\ * \-#,##0_ ;_ &quot;$&quot;\ * &quot;-&quot;??_ ;_ @_ " sourceLinked="1"/>
        <c:majorTickMark val="none"/>
        <c:minorTickMark val="none"/>
        <c:tickLblPos val="nextTo"/>
        <c:crossAx val="161285368"/>
        <c:crosses val="autoZero"/>
        <c:crossBetween val="between"/>
      </c:valAx>
      <c:valAx>
        <c:axId val="161286152"/>
        <c:scaling>
          <c:orientation val="minMax"/>
        </c:scaling>
        <c:delete val="0"/>
        <c:axPos val="r"/>
        <c:numFmt formatCode="_ &quot;$&quot;\ * #,##0_ ;_ &quot;$&quot;\ * \-#,##0_ ;_ &quot;$&quot;\ * &quot;-&quot;??_ ;_ @_ 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n-US"/>
          </a:p>
        </c:txPr>
        <c:crossAx val="161286544"/>
        <c:crosses val="max"/>
        <c:crossBetween val="between"/>
      </c:valAx>
      <c:catAx>
        <c:axId val="1612865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1286152"/>
        <c:crosses val="autoZero"/>
        <c:auto val="1"/>
        <c:lblAlgn val="ctr"/>
        <c:lblOffset val="100"/>
        <c:noMultiLvlLbl val="0"/>
      </c:catAx>
    </c:plotArea>
    <c:legend>
      <c:legendPos val="b"/>
      <c:overlay val="0"/>
      <c:txPr>
        <a:bodyPr/>
        <a:lstStyle/>
        <a:p>
          <a:pPr>
            <a:defRPr b="1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Gastos</a:t>
            </a:r>
            <a:r>
              <a:rPr lang="en-US" baseline="0"/>
              <a:t> de Fabricación</a:t>
            </a:r>
            <a:endParaRPr lang="en-US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Hoja1!$B$18</c:f>
              <c:strCache>
                <c:ptCount val="1"/>
                <c:pt idx="0">
                  <c:v>Costos de Fabricación</c:v>
                </c:pt>
              </c:strCache>
            </c:strRef>
          </c:tx>
          <c:cat>
            <c:strRef>
              <c:f>Hoja1!$C$6:$N$6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Hoja1!$C$18:$N$18</c:f>
              <c:numCache>
                <c:formatCode>_ "$"\ * #,##0_ ;_ "$"\ * \-#,##0_ ;_ "$"\ * "-"??_ ;_ @_ </c:formatCode>
                <c:ptCount val="12"/>
                <c:pt idx="0">
                  <c:v>1301</c:v>
                </c:pt>
                <c:pt idx="1">
                  <c:v>948</c:v>
                </c:pt>
                <c:pt idx="2">
                  <c:v>1108</c:v>
                </c:pt>
                <c:pt idx="3">
                  <c:v>923</c:v>
                </c:pt>
                <c:pt idx="4">
                  <c:v>929</c:v>
                </c:pt>
                <c:pt idx="5">
                  <c:v>1316</c:v>
                </c:pt>
                <c:pt idx="6">
                  <c:v>1329</c:v>
                </c:pt>
                <c:pt idx="7">
                  <c:v>1299</c:v>
                </c:pt>
                <c:pt idx="8">
                  <c:v>1032</c:v>
                </c:pt>
                <c:pt idx="9">
                  <c:v>1065</c:v>
                </c:pt>
                <c:pt idx="10">
                  <c:v>1343</c:v>
                </c:pt>
                <c:pt idx="11">
                  <c:v>982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25-411C-A69E-5BBDE71417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287328"/>
        <c:axId val="161287720"/>
      </c:lineChart>
      <c:lineChart>
        <c:grouping val="standard"/>
        <c:varyColors val="0"/>
        <c:ser>
          <c:idx val="1"/>
          <c:order val="1"/>
          <c:tx>
            <c:strRef>
              <c:f>Hoja1!$A$22</c:f>
              <c:strCache>
                <c:ptCount val="1"/>
                <c:pt idx="0">
                  <c:v>Producción Mensual Kg. </c:v>
                </c:pt>
              </c:strCache>
            </c:strRef>
          </c:tx>
          <c:cat>
            <c:strRef>
              <c:f>Hoja1!$C$6:$N$6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Hoja1!$C$22:$N$22</c:f>
              <c:numCache>
                <c:formatCode>_ "$"\ * #,##0_ ;_ "$"\ * \-#,##0_ ;_ "$"\ * "-"??_ ;_ @_ </c:formatCode>
                <c:ptCount val="12"/>
                <c:pt idx="0">
                  <c:v>3214</c:v>
                </c:pt>
                <c:pt idx="1">
                  <c:v>3256</c:v>
                </c:pt>
                <c:pt idx="2">
                  <c:v>3395</c:v>
                </c:pt>
                <c:pt idx="3">
                  <c:v>3345</c:v>
                </c:pt>
                <c:pt idx="4">
                  <c:v>3430</c:v>
                </c:pt>
                <c:pt idx="5">
                  <c:v>3204</c:v>
                </c:pt>
                <c:pt idx="6">
                  <c:v>3394</c:v>
                </c:pt>
                <c:pt idx="7">
                  <c:v>3285</c:v>
                </c:pt>
                <c:pt idx="8">
                  <c:v>3234</c:v>
                </c:pt>
                <c:pt idx="9">
                  <c:v>3431</c:v>
                </c:pt>
                <c:pt idx="10">
                  <c:v>3380</c:v>
                </c:pt>
                <c:pt idx="11">
                  <c:v>3378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25-411C-A69E-5BBDE71417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288504"/>
        <c:axId val="161288112"/>
      </c:lineChart>
      <c:catAx>
        <c:axId val="16128732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050" b="1"/>
            </a:pPr>
            <a:endParaRPr lang="en-US"/>
          </a:p>
        </c:txPr>
        <c:crossAx val="161287720"/>
        <c:crosses val="autoZero"/>
        <c:auto val="1"/>
        <c:lblAlgn val="ctr"/>
        <c:lblOffset val="100"/>
        <c:noMultiLvlLbl val="0"/>
      </c:catAx>
      <c:valAx>
        <c:axId val="161287720"/>
        <c:scaling>
          <c:orientation val="minMax"/>
        </c:scaling>
        <c:delete val="0"/>
        <c:axPos val="l"/>
        <c:majorGridlines/>
        <c:numFmt formatCode="_ &quot;$&quot;\ * #,##0_ ;_ &quot;$&quot;\ * \-#,##0_ ;_ &quot;$&quot;\ * &quot;-&quot;??_ ;_ @_ " sourceLinked="1"/>
        <c:majorTickMark val="none"/>
        <c:minorTickMark val="none"/>
        <c:tickLblPos val="nextTo"/>
        <c:crossAx val="161287328"/>
        <c:crosses val="autoZero"/>
        <c:crossBetween val="between"/>
      </c:valAx>
      <c:valAx>
        <c:axId val="161288112"/>
        <c:scaling>
          <c:orientation val="minMax"/>
        </c:scaling>
        <c:delete val="0"/>
        <c:axPos val="r"/>
        <c:numFmt formatCode="_ &quot;$&quot;\ * #,##0_ ;_ &quot;$&quot;\ * \-#,##0_ ;_ &quot;$&quot;\ * &quot;-&quot;??_ ;_ @_ 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n-US"/>
          </a:p>
        </c:txPr>
        <c:crossAx val="161288504"/>
        <c:crosses val="max"/>
        <c:crossBetween val="between"/>
      </c:valAx>
      <c:catAx>
        <c:axId val="1612885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1288112"/>
        <c:crosses val="autoZero"/>
        <c:auto val="1"/>
        <c:lblAlgn val="ctr"/>
        <c:lblOffset val="100"/>
        <c:noMultiLvlLbl val="0"/>
      </c:catAx>
    </c:plotArea>
    <c:legend>
      <c:legendPos val="b"/>
      <c:overlay val="0"/>
      <c:txPr>
        <a:bodyPr/>
        <a:lstStyle/>
        <a:p>
          <a:pPr>
            <a:defRPr b="1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file:///C:\Users\home\AppData\Roaming\Microsoft\Excel\XLSTART/header/envelope.png" TargetMode="External"/><Relationship Id="rId4" Type="http://schemas.openxmlformats.org/officeDocument/2006/relationships/hyperlink" Target="http://planillaexcel.com/contactanos?ref=spreadsheet_contact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43295</xdr:colOff>
      <xdr:row>28</xdr:row>
      <xdr:rowOff>173183</xdr:rowOff>
    </xdr:from>
    <xdr:to>
      <xdr:col>1</xdr:col>
      <xdr:colOff>2641022</xdr:colOff>
      <xdr:row>43</xdr:row>
      <xdr:rowOff>101024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2828636</xdr:colOff>
      <xdr:row>28</xdr:row>
      <xdr:rowOff>158750</xdr:rowOff>
    </xdr:from>
    <xdr:to>
      <xdr:col>7</xdr:col>
      <xdr:colOff>447386</xdr:colOff>
      <xdr:row>43</xdr:row>
      <xdr:rowOff>86591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29</xdr:row>
      <xdr:rowOff>0</xdr:rowOff>
    </xdr:from>
    <xdr:to>
      <xdr:col>13</xdr:col>
      <xdr:colOff>461818</xdr:colOff>
      <xdr:row>43</xdr:row>
      <xdr:rowOff>115455</xdr:rowOff>
    </xdr:to>
    <xdr:graphicFrame macro="">
      <xdr:nvGraphicFramePr>
        <xdr:cNvPr id="4" name="3 Gráfic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absolute">
    <xdr:from>
      <xdr:col>7</xdr:col>
      <xdr:colOff>500784</xdr:colOff>
      <xdr:row>0</xdr:row>
      <xdr:rowOff>152400</xdr:rowOff>
    </xdr:from>
    <xdr:to>
      <xdr:col>7</xdr:col>
      <xdr:colOff>653184</xdr:colOff>
      <xdr:row>0</xdr:row>
      <xdr:rowOff>304800</xdr:rowOff>
    </xdr:to>
    <xdr:pic>
      <xdr:nvPicPr>
        <xdr:cNvPr id="8" name="mailIcon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10299700" y="152400"/>
          <a:ext cx="152400" cy="152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"/>
  <sheetViews>
    <sheetView showGridLines="0" tabSelected="1" zoomScale="66" zoomScaleNormal="66" workbookViewId="0">
      <selection activeCell="A4" sqref="A4:N4"/>
    </sheetView>
  </sheetViews>
  <sheetFormatPr baseColWidth="10" defaultRowHeight="15" x14ac:dyDescent="0.25"/>
  <cols>
    <col min="1" max="1" width="29.7109375" customWidth="1"/>
    <col min="2" max="2" width="42.5703125" bestFit="1" customWidth="1"/>
    <col min="3" max="3" width="16.140625" bestFit="1" customWidth="1"/>
    <col min="4" max="14" width="14.42578125" bestFit="1" customWidth="1"/>
    <col min="16" max="16" width="28.28515625" bestFit="1" customWidth="1"/>
  </cols>
  <sheetData>
    <row r="1" spans="1:16" s="12" customFormat="1" ht="30" customHeight="1" x14ac:dyDescent="0.25"/>
    <row r="2" spans="1:16" ht="15" customHeight="1" x14ac:dyDescent="0.25"/>
    <row r="3" spans="1:16" ht="21" x14ac:dyDescent="0.35">
      <c r="A3" s="2"/>
    </row>
    <row r="4" spans="1:16" ht="33.75" x14ac:dyDescent="0.25">
      <c r="A4" s="24" t="s">
        <v>29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</row>
    <row r="6" spans="1:16" ht="36.75" customHeight="1" x14ac:dyDescent="0.25">
      <c r="A6" s="25" t="s">
        <v>18</v>
      </c>
      <c r="B6" s="7" t="s">
        <v>17</v>
      </c>
      <c r="C6" s="8" t="s">
        <v>0</v>
      </c>
      <c r="D6" s="8" t="s">
        <v>1</v>
      </c>
      <c r="E6" s="8" t="s">
        <v>2</v>
      </c>
      <c r="F6" s="8" t="s">
        <v>3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8</v>
      </c>
      <c r="L6" s="8" t="s">
        <v>9</v>
      </c>
      <c r="M6" s="8" t="s">
        <v>10</v>
      </c>
      <c r="N6" s="8" t="s">
        <v>11</v>
      </c>
    </row>
    <row r="7" spans="1:16" s="1" customFormat="1" ht="25.5" customHeight="1" x14ac:dyDescent="0.25">
      <c r="A7" s="26"/>
      <c r="B7" s="13" t="s">
        <v>12</v>
      </c>
      <c r="C7" s="15">
        <v>1500</v>
      </c>
      <c r="D7" s="15">
        <f ca="1">+C12</f>
        <v>2056</v>
      </c>
      <c r="E7" s="15">
        <f t="shared" ref="E7:N7" ca="1" si="0">+D12</f>
        <v>2053</v>
      </c>
      <c r="F7" s="15">
        <f t="shared" ca="1" si="0"/>
        <v>2124</v>
      </c>
      <c r="G7" s="15">
        <f t="shared" ca="1" si="0"/>
        <v>3076</v>
      </c>
      <c r="H7" s="15">
        <f t="shared" ca="1" si="0"/>
        <v>3290</v>
      </c>
      <c r="I7" s="15">
        <f t="shared" ca="1" si="0"/>
        <v>3411</v>
      </c>
      <c r="J7" s="15">
        <f t="shared" ca="1" si="0"/>
        <v>3119</v>
      </c>
      <c r="K7" s="15">
        <f t="shared" ca="1" si="0"/>
        <v>2508</v>
      </c>
      <c r="L7" s="15">
        <f t="shared" ca="1" si="0"/>
        <v>2871</v>
      </c>
      <c r="M7" s="15">
        <f t="shared" ca="1" si="0"/>
        <v>2056</v>
      </c>
      <c r="N7" s="15">
        <f t="shared" ca="1" si="0"/>
        <v>3423</v>
      </c>
      <c r="P7" s="14" t="s">
        <v>30</v>
      </c>
    </row>
    <row r="8" spans="1:16" s="1" customFormat="1" ht="25.5" customHeight="1" x14ac:dyDescent="0.25">
      <c r="A8" s="26"/>
      <c r="B8" s="13" t="s">
        <v>13</v>
      </c>
      <c r="C8" s="15">
        <v>1500</v>
      </c>
      <c r="D8" s="15">
        <f>+C8+500</f>
        <v>2000</v>
      </c>
      <c r="E8" s="15">
        <f t="shared" ref="E8:N8" si="1">+D8+500</f>
        <v>2500</v>
      </c>
      <c r="F8" s="15">
        <f t="shared" si="1"/>
        <v>3000</v>
      </c>
      <c r="G8" s="15">
        <f t="shared" si="1"/>
        <v>3500</v>
      </c>
      <c r="H8" s="15">
        <f t="shared" si="1"/>
        <v>4000</v>
      </c>
      <c r="I8" s="15">
        <f t="shared" si="1"/>
        <v>4500</v>
      </c>
      <c r="J8" s="15">
        <f t="shared" si="1"/>
        <v>5000</v>
      </c>
      <c r="K8" s="15">
        <f t="shared" si="1"/>
        <v>5500</v>
      </c>
      <c r="L8" s="15">
        <f t="shared" si="1"/>
        <v>6000</v>
      </c>
      <c r="M8" s="15">
        <f t="shared" si="1"/>
        <v>6500</v>
      </c>
      <c r="N8" s="15">
        <f t="shared" si="1"/>
        <v>7000</v>
      </c>
    </row>
    <row r="9" spans="1:16" s="1" customFormat="1" ht="5.25" customHeight="1" x14ac:dyDescent="0.25">
      <c r="A9" s="26"/>
      <c r="B9" s="11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</row>
    <row r="10" spans="1:16" s="1" customFormat="1" ht="37.5" customHeight="1" x14ac:dyDescent="0.25">
      <c r="A10" s="27"/>
      <c r="B10" s="9" t="s">
        <v>14</v>
      </c>
      <c r="C10" s="17">
        <f>SUM(C7:C8)</f>
        <v>3000</v>
      </c>
      <c r="D10" s="17">
        <f t="shared" ref="D10:N10" ca="1" si="2">SUM(D7:D8)</f>
        <v>4056</v>
      </c>
      <c r="E10" s="17">
        <f t="shared" ca="1" si="2"/>
        <v>4553</v>
      </c>
      <c r="F10" s="17">
        <f t="shared" ca="1" si="2"/>
        <v>5124</v>
      </c>
      <c r="G10" s="17">
        <f t="shared" ca="1" si="2"/>
        <v>6576</v>
      </c>
      <c r="H10" s="17">
        <f t="shared" ca="1" si="2"/>
        <v>7290</v>
      </c>
      <c r="I10" s="17">
        <f t="shared" ca="1" si="2"/>
        <v>7911</v>
      </c>
      <c r="J10" s="17">
        <f t="shared" ca="1" si="2"/>
        <v>8119</v>
      </c>
      <c r="K10" s="17">
        <f t="shared" ca="1" si="2"/>
        <v>8008</v>
      </c>
      <c r="L10" s="17">
        <f t="shared" ca="1" si="2"/>
        <v>8871</v>
      </c>
      <c r="M10" s="17">
        <f t="shared" ca="1" si="2"/>
        <v>8556</v>
      </c>
      <c r="N10" s="17">
        <f t="shared" ca="1" si="2"/>
        <v>10423</v>
      </c>
    </row>
    <row r="11" spans="1:16" ht="9" customHeight="1" x14ac:dyDescent="0.3">
      <c r="A11" s="27"/>
      <c r="B11" s="6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6" ht="36.75" customHeight="1" x14ac:dyDescent="0.25">
      <c r="A12" s="27"/>
      <c r="B12" s="13" t="s">
        <v>15</v>
      </c>
      <c r="C12" s="15">
        <f ca="1">RANDBETWEEN(2000,3500)</f>
        <v>2056</v>
      </c>
      <c r="D12" s="15">
        <f t="shared" ref="D12:N12" ca="1" si="3">RANDBETWEEN(2000,3500)</f>
        <v>2053</v>
      </c>
      <c r="E12" s="15">
        <f t="shared" ca="1" si="3"/>
        <v>2124</v>
      </c>
      <c r="F12" s="15">
        <f t="shared" ca="1" si="3"/>
        <v>3076</v>
      </c>
      <c r="G12" s="15">
        <f t="shared" ca="1" si="3"/>
        <v>3290</v>
      </c>
      <c r="H12" s="15">
        <f t="shared" ca="1" si="3"/>
        <v>3411</v>
      </c>
      <c r="I12" s="15">
        <f t="shared" ca="1" si="3"/>
        <v>3119</v>
      </c>
      <c r="J12" s="15">
        <f t="shared" ca="1" si="3"/>
        <v>2508</v>
      </c>
      <c r="K12" s="15">
        <f t="shared" ca="1" si="3"/>
        <v>2871</v>
      </c>
      <c r="L12" s="15">
        <f t="shared" ca="1" si="3"/>
        <v>2056</v>
      </c>
      <c r="M12" s="15">
        <f t="shared" ca="1" si="3"/>
        <v>3423</v>
      </c>
      <c r="N12" s="15">
        <f t="shared" ca="1" si="3"/>
        <v>3351</v>
      </c>
    </row>
    <row r="13" spans="1:16" ht="10.5" customHeight="1" x14ac:dyDescent="0.25">
      <c r="A13" s="27"/>
      <c r="B13" s="4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</row>
    <row r="14" spans="1:16" ht="36.75" customHeight="1" x14ac:dyDescent="0.25">
      <c r="A14" s="28"/>
      <c r="B14" s="9" t="s">
        <v>16</v>
      </c>
      <c r="C14" s="17">
        <f ca="1">+C10-C12</f>
        <v>944</v>
      </c>
      <c r="D14" s="17">
        <f t="shared" ref="D14:N14" ca="1" si="4">+D10-D12</f>
        <v>2003</v>
      </c>
      <c r="E14" s="17">
        <f t="shared" ca="1" si="4"/>
        <v>2429</v>
      </c>
      <c r="F14" s="17">
        <f t="shared" ca="1" si="4"/>
        <v>2048</v>
      </c>
      <c r="G14" s="17">
        <f t="shared" ca="1" si="4"/>
        <v>3286</v>
      </c>
      <c r="H14" s="17">
        <f t="shared" ca="1" si="4"/>
        <v>3879</v>
      </c>
      <c r="I14" s="17">
        <f t="shared" ca="1" si="4"/>
        <v>4792</v>
      </c>
      <c r="J14" s="17">
        <f t="shared" ca="1" si="4"/>
        <v>5611</v>
      </c>
      <c r="K14" s="17">
        <f t="shared" ca="1" si="4"/>
        <v>5137</v>
      </c>
      <c r="L14" s="17">
        <f t="shared" ca="1" si="4"/>
        <v>6815</v>
      </c>
      <c r="M14" s="17">
        <f t="shared" ca="1" si="4"/>
        <v>5133</v>
      </c>
      <c r="N14" s="17">
        <f t="shared" ca="1" si="4"/>
        <v>7072</v>
      </c>
    </row>
    <row r="15" spans="1:16" x14ac:dyDescent="0.25"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6" ht="36.75" customHeight="1" x14ac:dyDescent="0.25">
      <c r="A16" s="5" t="s">
        <v>19</v>
      </c>
      <c r="B16" s="13" t="s">
        <v>20</v>
      </c>
      <c r="C16" s="15">
        <f ca="1">RANDBETWEEN(1300,1600)</f>
        <v>1429</v>
      </c>
      <c r="D16" s="15">
        <f t="shared" ref="D16:N16" ca="1" si="5">RANDBETWEEN(1300,1600)</f>
        <v>1471</v>
      </c>
      <c r="E16" s="15">
        <f t="shared" ca="1" si="5"/>
        <v>1553</v>
      </c>
      <c r="F16" s="15">
        <f t="shared" ca="1" si="5"/>
        <v>1354</v>
      </c>
      <c r="G16" s="15">
        <f t="shared" ca="1" si="5"/>
        <v>1422</v>
      </c>
      <c r="H16" s="15">
        <f t="shared" ca="1" si="5"/>
        <v>1309</v>
      </c>
      <c r="I16" s="15">
        <f t="shared" ca="1" si="5"/>
        <v>1487</v>
      </c>
      <c r="J16" s="15">
        <f t="shared" ca="1" si="5"/>
        <v>1501</v>
      </c>
      <c r="K16" s="15">
        <f t="shared" ca="1" si="5"/>
        <v>1373</v>
      </c>
      <c r="L16" s="15">
        <f t="shared" ca="1" si="5"/>
        <v>1357</v>
      </c>
      <c r="M16" s="15">
        <f t="shared" ca="1" si="5"/>
        <v>1533</v>
      </c>
      <c r="N16" s="15">
        <f t="shared" ca="1" si="5"/>
        <v>1498</v>
      </c>
    </row>
    <row r="17" spans="1:14" x14ac:dyDescent="0.25"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37.5" customHeight="1" x14ac:dyDescent="0.25">
      <c r="A18" s="5" t="s">
        <v>21</v>
      </c>
      <c r="B18" s="13" t="s">
        <v>21</v>
      </c>
      <c r="C18" s="15">
        <f ca="1">(RANDBETWEEN(900,1350))</f>
        <v>1301</v>
      </c>
      <c r="D18" s="15">
        <f t="shared" ref="D18:N18" ca="1" si="6">(RANDBETWEEN(900,1350))</f>
        <v>948</v>
      </c>
      <c r="E18" s="15">
        <f t="shared" ca="1" si="6"/>
        <v>1108</v>
      </c>
      <c r="F18" s="15">
        <f t="shared" ca="1" si="6"/>
        <v>923</v>
      </c>
      <c r="G18" s="15">
        <f t="shared" ca="1" si="6"/>
        <v>929</v>
      </c>
      <c r="H18" s="15">
        <f t="shared" ca="1" si="6"/>
        <v>1316</v>
      </c>
      <c r="I18" s="15">
        <f t="shared" ca="1" si="6"/>
        <v>1329</v>
      </c>
      <c r="J18" s="15">
        <f t="shared" ca="1" si="6"/>
        <v>1299</v>
      </c>
      <c r="K18" s="15">
        <f t="shared" ca="1" si="6"/>
        <v>1032</v>
      </c>
      <c r="L18" s="15">
        <f t="shared" ca="1" si="6"/>
        <v>1065</v>
      </c>
      <c r="M18" s="15">
        <f t="shared" ca="1" si="6"/>
        <v>1343</v>
      </c>
      <c r="N18" s="15">
        <f t="shared" ca="1" si="6"/>
        <v>982</v>
      </c>
    </row>
    <row r="19" spans="1:14" ht="21.75" customHeight="1" x14ac:dyDescent="0.25">
      <c r="A19" s="4"/>
      <c r="B19" s="4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1:14" ht="37.5" customHeight="1" x14ac:dyDescent="0.25">
      <c r="A20" s="32" t="s">
        <v>26</v>
      </c>
      <c r="B20" s="32"/>
      <c r="C20" s="17">
        <f ca="1">+C14+C16+C18</f>
        <v>3674</v>
      </c>
      <c r="D20" s="17">
        <f t="shared" ref="D20:N20" ca="1" si="7">+D14+D16+D18</f>
        <v>4422</v>
      </c>
      <c r="E20" s="17">
        <f t="shared" ca="1" si="7"/>
        <v>5090</v>
      </c>
      <c r="F20" s="17">
        <f t="shared" ca="1" si="7"/>
        <v>4325</v>
      </c>
      <c r="G20" s="17">
        <f t="shared" ca="1" si="7"/>
        <v>5637</v>
      </c>
      <c r="H20" s="17">
        <f t="shared" ca="1" si="7"/>
        <v>6504</v>
      </c>
      <c r="I20" s="17">
        <f t="shared" ca="1" si="7"/>
        <v>7608</v>
      </c>
      <c r="J20" s="17">
        <f t="shared" ca="1" si="7"/>
        <v>8411</v>
      </c>
      <c r="K20" s="17">
        <f t="shared" ca="1" si="7"/>
        <v>7542</v>
      </c>
      <c r="L20" s="17">
        <f t="shared" ca="1" si="7"/>
        <v>9237</v>
      </c>
      <c r="M20" s="17">
        <f t="shared" ca="1" si="7"/>
        <v>8009</v>
      </c>
      <c r="N20" s="17">
        <f t="shared" ca="1" si="7"/>
        <v>9552</v>
      </c>
    </row>
    <row r="21" spans="1:14" x14ac:dyDescent="0.25"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</row>
    <row r="22" spans="1:14" ht="28.5" customHeight="1" x14ac:dyDescent="0.25">
      <c r="A22" s="32" t="s">
        <v>25</v>
      </c>
      <c r="B22" s="32"/>
      <c r="C22" s="15">
        <f ca="1">RANDBETWEEN(3200,3500)</f>
        <v>3214</v>
      </c>
      <c r="D22" s="15">
        <f t="shared" ref="D22:N22" ca="1" si="8">RANDBETWEEN(3200,3500)</f>
        <v>3256</v>
      </c>
      <c r="E22" s="15">
        <f t="shared" ca="1" si="8"/>
        <v>3395</v>
      </c>
      <c r="F22" s="15">
        <f t="shared" ca="1" si="8"/>
        <v>3345</v>
      </c>
      <c r="G22" s="15">
        <f t="shared" ca="1" si="8"/>
        <v>3430</v>
      </c>
      <c r="H22" s="15">
        <f t="shared" ca="1" si="8"/>
        <v>3204</v>
      </c>
      <c r="I22" s="15">
        <f t="shared" ca="1" si="8"/>
        <v>3394</v>
      </c>
      <c r="J22" s="15">
        <f t="shared" ca="1" si="8"/>
        <v>3285</v>
      </c>
      <c r="K22" s="15">
        <f t="shared" ca="1" si="8"/>
        <v>3234</v>
      </c>
      <c r="L22" s="15">
        <f t="shared" ca="1" si="8"/>
        <v>3431</v>
      </c>
      <c r="M22" s="15">
        <f t="shared" ca="1" si="8"/>
        <v>3380</v>
      </c>
      <c r="N22" s="15">
        <f t="shared" ca="1" si="8"/>
        <v>3378</v>
      </c>
    </row>
    <row r="23" spans="1:14" ht="17.25" customHeight="1" x14ac:dyDescent="0.25">
      <c r="A23" s="3"/>
      <c r="B23" s="3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</row>
    <row r="24" spans="1:14" ht="24.75" customHeight="1" x14ac:dyDescent="0.25">
      <c r="A24" s="32" t="s">
        <v>27</v>
      </c>
      <c r="B24" s="32"/>
      <c r="C24" s="17">
        <f ca="1">IF(C22=0,0,C20/C22)</f>
        <v>1.1431238332296203</v>
      </c>
      <c r="D24" s="17">
        <f t="shared" ref="D24:N24" ca="1" si="9">IF(D22=0,0,D20/D22)</f>
        <v>1.3581081081081081</v>
      </c>
      <c r="E24" s="17">
        <f t="shared" ca="1" si="9"/>
        <v>1.4992636229749632</v>
      </c>
      <c r="F24" s="17">
        <f t="shared" ca="1" si="9"/>
        <v>1.2929745889387145</v>
      </c>
      <c r="G24" s="17">
        <f t="shared" ca="1" si="9"/>
        <v>1.6434402332361515</v>
      </c>
      <c r="H24" s="17">
        <f t="shared" ca="1" si="9"/>
        <v>2.0299625468164795</v>
      </c>
      <c r="I24" s="17">
        <f t="shared" ca="1" si="9"/>
        <v>2.2416028285209193</v>
      </c>
      <c r="J24" s="17">
        <f t="shared" ca="1" si="9"/>
        <v>2.5604261796042618</v>
      </c>
      <c r="K24" s="17">
        <f t="shared" ca="1" si="9"/>
        <v>2.3320964749536177</v>
      </c>
      <c r="L24" s="17">
        <f t="shared" ca="1" si="9"/>
        <v>2.6922180122413288</v>
      </c>
      <c r="M24" s="17">
        <f t="shared" ca="1" si="9"/>
        <v>2.369526627218935</v>
      </c>
      <c r="N24" s="17">
        <f t="shared" ca="1" si="9"/>
        <v>2.8277087033747779</v>
      </c>
    </row>
    <row r="26" spans="1:14" x14ac:dyDescent="0.25">
      <c r="A26" s="29" t="s">
        <v>28</v>
      </c>
      <c r="B26" s="10" t="s">
        <v>22</v>
      </c>
      <c r="C26" s="23">
        <f ca="1">IF(C22=0,0,(C14/C22))</f>
        <v>0.2937149968886123</v>
      </c>
      <c r="D26" s="23">
        <f t="shared" ref="D26:N26" ca="1" si="10">IF(D22=0,0,(D14/D22))</f>
        <v>0.6151719901719902</v>
      </c>
      <c r="E26" s="23">
        <f t="shared" ca="1" si="10"/>
        <v>0.71546391752577321</v>
      </c>
      <c r="F26" s="23">
        <f t="shared" ca="1" si="10"/>
        <v>0.61225710014947687</v>
      </c>
      <c r="G26" s="23">
        <f t="shared" ca="1" si="10"/>
        <v>0.95801749271137027</v>
      </c>
      <c r="H26" s="23">
        <f t="shared" ca="1" si="10"/>
        <v>1.2106741573033708</v>
      </c>
      <c r="I26" s="23">
        <f t="shared" ca="1" si="10"/>
        <v>1.4119033588685916</v>
      </c>
      <c r="J26" s="23">
        <f t="shared" ca="1" si="10"/>
        <v>1.7080669710806697</v>
      </c>
      <c r="K26" s="23">
        <f t="shared" ca="1" si="10"/>
        <v>1.58843537414966</v>
      </c>
      <c r="L26" s="23">
        <f t="shared" ca="1" si="10"/>
        <v>1.9863013698630136</v>
      </c>
      <c r="M26" s="23">
        <f t="shared" ca="1" si="10"/>
        <v>1.5186390532544378</v>
      </c>
      <c r="N26" s="23">
        <f t="shared" ca="1" si="10"/>
        <v>2.0935464772054471</v>
      </c>
    </row>
    <row r="27" spans="1:14" x14ac:dyDescent="0.25">
      <c r="A27" s="30"/>
      <c r="B27" s="10" t="s">
        <v>23</v>
      </c>
      <c r="C27" s="23">
        <f ca="1">IF(C22=0,0,C16/C22)</f>
        <v>0.44461729931549471</v>
      </c>
      <c r="D27" s="23">
        <f t="shared" ref="D27:N27" ca="1" si="11">IF(D22=0,0,D16/D22)</f>
        <v>0.45178132678132676</v>
      </c>
      <c r="E27" s="23">
        <f t="shared" ca="1" si="11"/>
        <v>0.45743740795287186</v>
      </c>
      <c r="F27" s="23">
        <f t="shared" ca="1" si="11"/>
        <v>0.40478325859491776</v>
      </c>
      <c r="G27" s="23">
        <f t="shared" ca="1" si="11"/>
        <v>0.41457725947521867</v>
      </c>
      <c r="H27" s="23">
        <f t="shared" ca="1" si="11"/>
        <v>0.40855181023720349</v>
      </c>
      <c r="I27" s="23">
        <f t="shared" ca="1" si="11"/>
        <v>0.43812610489098408</v>
      </c>
      <c r="J27" s="23">
        <f t="shared" ca="1" si="11"/>
        <v>0.45692541856925417</v>
      </c>
      <c r="K27" s="23">
        <f t="shared" ca="1" si="11"/>
        <v>0.42455163883735314</v>
      </c>
      <c r="L27" s="23">
        <f t="shared" ca="1" si="11"/>
        <v>0.39551151267851936</v>
      </c>
      <c r="M27" s="23">
        <f t="shared" ca="1" si="11"/>
        <v>0.45355029585798817</v>
      </c>
      <c r="N27" s="23">
        <f t="shared" ca="1" si="11"/>
        <v>0.44345766725873298</v>
      </c>
    </row>
    <row r="28" spans="1:14" x14ac:dyDescent="0.25">
      <c r="A28" s="31"/>
      <c r="B28" s="10" t="s">
        <v>24</v>
      </c>
      <c r="C28" s="23">
        <f ca="1">IF(C22=0,0,C18/C22)</f>
        <v>0.4047915370255134</v>
      </c>
      <c r="D28" s="23">
        <f t="shared" ref="D28:N28" ca="1" si="12">IF(D22=0,0,D18/D22)</f>
        <v>0.29115479115479115</v>
      </c>
      <c r="E28" s="23">
        <f t="shared" ca="1" si="12"/>
        <v>0.32636229749631812</v>
      </c>
      <c r="F28" s="23">
        <f t="shared" ca="1" si="12"/>
        <v>0.2759342301943199</v>
      </c>
      <c r="G28" s="23">
        <f t="shared" ca="1" si="12"/>
        <v>0.27084548104956269</v>
      </c>
      <c r="H28" s="23">
        <f t="shared" ca="1" si="12"/>
        <v>0.41073657927590512</v>
      </c>
      <c r="I28" s="23">
        <f t="shared" ca="1" si="12"/>
        <v>0.39157336476134352</v>
      </c>
      <c r="J28" s="23">
        <f t="shared" ca="1" si="12"/>
        <v>0.39543378995433792</v>
      </c>
      <c r="K28" s="23">
        <f t="shared" ca="1" si="12"/>
        <v>0.31910946196660483</v>
      </c>
      <c r="L28" s="23">
        <f t="shared" ca="1" si="12"/>
        <v>0.310405129699796</v>
      </c>
      <c r="M28" s="23">
        <f t="shared" ca="1" si="12"/>
        <v>0.39733727810650887</v>
      </c>
      <c r="N28" s="23">
        <f t="shared" ca="1" si="12"/>
        <v>0.29070455891059799</v>
      </c>
    </row>
  </sheetData>
  <mergeCells count="6">
    <mergeCell ref="A4:N4"/>
    <mergeCell ref="A6:A14"/>
    <mergeCell ref="A26:A28"/>
    <mergeCell ref="A22:B22"/>
    <mergeCell ref="A20:B20"/>
    <mergeCell ref="A24:B2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 Peña</dc:creator>
  <cp:lastModifiedBy>Rankorner Rankorner</cp:lastModifiedBy>
  <dcterms:created xsi:type="dcterms:W3CDTF">2011-04-06T21:33:11Z</dcterms:created>
  <dcterms:modified xsi:type="dcterms:W3CDTF">2025-09-08T16:06:56Z</dcterms:modified>
</cp:coreProperties>
</file>